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4" l="1"/>
  <c r="G37" i="4"/>
  <c r="F37" i="4"/>
  <c r="E37" i="4"/>
  <c r="D37" i="4"/>
  <c r="C37" i="4"/>
  <c r="H35" i="4"/>
  <c r="E35" i="4"/>
  <c r="H34" i="4"/>
  <c r="E34" i="4"/>
  <c r="H33" i="4"/>
  <c r="E33" i="4"/>
  <c r="H32" i="4"/>
  <c r="E32" i="4"/>
  <c r="E31" i="4" s="1"/>
  <c r="G31" i="4"/>
  <c r="F31" i="4"/>
  <c r="D31" i="4"/>
  <c r="C31" i="4"/>
  <c r="H29" i="4"/>
  <c r="E29" i="4"/>
  <c r="H28" i="4"/>
  <c r="E28" i="4"/>
  <c r="H27" i="4"/>
  <c r="H40" i="4" s="1"/>
  <c r="E27" i="4"/>
  <c r="H26" i="4"/>
  <c r="E26" i="4"/>
  <c r="H25" i="4"/>
  <c r="E25" i="4"/>
  <c r="H24" i="4"/>
  <c r="E24" i="4"/>
  <c r="H23" i="4"/>
  <c r="E23" i="4"/>
  <c r="E21" i="4" s="1"/>
  <c r="E39" i="4" s="1"/>
  <c r="H22" i="4"/>
  <c r="E22" i="4"/>
  <c r="G21" i="4"/>
  <c r="G39" i="4" s="1"/>
  <c r="F21" i="4"/>
  <c r="F39" i="4" s="1"/>
  <c r="D21" i="4"/>
  <c r="D39" i="4" s="1"/>
  <c r="C21" i="4"/>
  <c r="C39" i="4" s="1"/>
  <c r="G16" i="4"/>
  <c r="F16" i="4"/>
  <c r="E16" i="4"/>
  <c r="D16" i="4"/>
  <c r="C16" i="4"/>
  <c r="H14" i="4"/>
  <c r="E14" i="4"/>
  <c r="H13" i="4"/>
  <c r="E13" i="4"/>
  <c r="H12" i="4"/>
  <c r="E12" i="4"/>
  <c r="H11" i="4"/>
  <c r="E11" i="4"/>
  <c r="H10" i="4"/>
  <c r="H17" i="4" s="1"/>
  <c r="E10" i="4"/>
  <c r="H9" i="4"/>
  <c r="E9" i="4"/>
  <c r="H8" i="4"/>
  <c r="E8" i="4"/>
  <c r="H7" i="4"/>
  <c r="E7" i="4"/>
  <c r="H6" i="4"/>
  <c r="E6" i="4"/>
  <c r="H5" i="4"/>
  <c r="E5" i="4"/>
  <c r="H21" i="4" l="1"/>
  <c r="H39" i="4" s="1"/>
  <c r="H16" i="4"/>
</calcChain>
</file>

<file path=xl/sharedStrings.xml><?xml version="1.0" encoding="utf-8"?>
<sst xmlns="http://schemas.openxmlformats.org/spreadsheetml/2006/main" count="69" uniqueCount="45">
  <si>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</si>
  <si>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</si>
  <si>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</si>
  <si>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</si>
  <si>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</si>
  <si>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</si>
  <si>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</si>
  <si>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</si>
  <si>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</si>
  <si>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</si>
  <si>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</si>
  <si>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</si>
  <si>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</si>
  <si>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</si>
  <si>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</si>
  <si>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</si>
  <si>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</si>
  <si>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</si>
  <si>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</si>
  <si>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</si>
  <si>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</si>
  <si>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</si>
  <si>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</si>
  <si>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</si>
  <si>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</si>
  <si>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</si>
  <si>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</si>
  <si>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</si>
  <si>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</si>
  <si>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</si>
  <si>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</si>
  <si>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</si>
  <si>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</si>
  <si>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</si>
  <si>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</si>
  <si>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</si>
  <si>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</si>
  <si>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</si>
  <si>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</si>
  <si>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_______________________________________</t>
  </si>
  <si>
    <t>C.P. Marcelo García Peralta</t>
  </si>
  <si>
    <t>Director de Finanzas y Administración</t>
  </si>
  <si>
    <t>Arq. Amador Rodríguez Ramírez</t>
  </si>
  <si>
    <t>Director General</t>
  </si>
  <si>
    <t>Instituto Municipal de Vivienda de León, Guanajuato (IMUVI)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</si>
</sst>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zoomScaleNormal="100" workbookViewId="0">
      <selection sqref="A1:H1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39.9" customHeight="1" x14ac:dyDescent="0.2">
      <c r="A1" s="47" t="s">
        <v>44</v>
      </c>
      <c r="B1" s="48"/>
      <c r="C1" s="48"/>
      <c r="D1" s="48"/>
      <c r="E1" s="48"/>
      <c r="F1" s="48"/>
      <c r="G1" s="48"/>
      <c r="H1" s="49"/>
    </row>
    <row r="2" spans="1:8" s="3" customFormat="1" x14ac:dyDescent="0.2">
      <c r="A2" s="50" t="s">
        <v>15</v>
      </c>
      <c r="B2" s="51"/>
      <c r="C2" s="48" t="s">
        <v>23</v>
      </c>
      <c r="D2" s="48"/>
      <c r="E2" s="48"/>
      <c r="F2" s="48"/>
      <c r="G2" s="48"/>
      <c r="H2" s="56" t="s">
        <v>20</v>
      </c>
    </row>
    <row r="3" spans="1:8" s="1" customFormat="1" ht="24.9" customHeight="1" x14ac:dyDescent="0.2">
      <c r="A3" s="52"/>
      <c r="B3" s="53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7"/>
    </row>
    <row r="4" spans="1:8" s="1" customFormat="1" x14ac:dyDescent="0.2">
      <c r="A4" s="54"/>
      <c r="B4" s="55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3"/>
      <c r="B5" s="43" t="s">
        <v>0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</row>
    <row r="6" spans="1:8" x14ac:dyDescent="0.2">
      <c r="A6" s="34"/>
      <c r="B6" s="44" t="s">
        <v>1</v>
      </c>
      <c r="C6" s="22">
        <v>0</v>
      </c>
      <c r="D6" s="22">
        <v>0</v>
      </c>
      <c r="E6" s="22">
        <f t="shared" ref="E6:E14" si="0">+C6+D6</f>
        <v>0</v>
      </c>
      <c r="F6" s="22">
        <v>0</v>
      </c>
      <c r="G6" s="22">
        <v>0</v>
      </c>
      <c r="H6" s="22">
        <f t="shared" ref="H6:H14" si="1">+G6-C6</f>
        <v>0</v>
      </c>
    </row>
    <row r="7" spans="1:8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</row>
    <row r="8" spans="1:8" x14ac:dyDescent="0.2">
      <c r="A8" s="33"/>
      <c r="B8" s="43" t="s">
        <v>3</v>
      </c>
      <c r="C8" s="22">
        <v>27504864</v>
      </c>
      <c r="D8" s="22">
        <v>0</v>
      </c>
      <c r="E8" s="22">
        <f t="shared" si="0"/>
        <v>27504864</v>
      </c>
      <c r="F8" s="22">
        <v>8656504.5800000001</v>
      </c>
      <c r="G8" s="22">
        <v>8656504.5800000001</v>
      </c>
      <c r="H8" s="22">
        <f t="shared" si="1"/>
        <v>-18848359.420000002</v>
      </c>
    </row>
    <row r="9" spans="1:8" x14ac:dyDescent="0.2">
      <c r="A9" s="33"/>
      <c r="B9" s="43" t="s">
        <v>4</v>
      </c>
      <c r="C9" s="22">
        <v>8620000</v>
      </c>
      <c r="D9" s="22">
        <v>0</v>
      </c>
      <c r="E9" s="22">
        <f t="shared" si="0"/>
        <v>8620000</v>
      </c>
      <c r="F9" s="22">
        <v>18195208.07</v>
      </c>
      <c r="G9" s="22">
        <v>18195208.07</v>
      </c>
      <c r="H9" s="22">
        <f t="shared" si="1"/>
        <v>9575208.0700000003</v>
      </c>
    </row>
    <row r="10" spans="1:8" x14ac:dyDescent="0.2">
      <c r="A10" s="34"/>
      <c r="B10" s="44" t="s">
        <v>5</v>
      </c>
      <c r="C10" s="22">
        <v>120000</v>
      </c>
      <c r="D10" s="22">
        <v>0</v>
      </c>
      <c r="E10" s="22">
        <f t="shared" si="0"/>
        <v>120000</v>
      </c>
      <c r="F10" s="22">
        <v>1072765.69</v>
      </c>
      <c r="G10" s="22">
        <v>1072765.69</v>
      </c>
      <c r="H10" s="22">
        <f t="shared" si="1"/>
        <v>952765.69</v>
      </c>
    </row>
    <row r="11" spans="1:8" x14ac:dyDescent="0.2">
      <c r="A11" s="40"/>
      <c r="B11" s="43" t="s">
        <v>25</v>
      </c>
      <c r="C11" s="22">
        <v>0</v>
      </c>
      <c r="D11" s="22">
        <v>0</v>
      </c>
      <c r="E11" s="22">
        <f t="shared" si="0"/>
        <v>0</v>
      </c>
      <c r="F11" s="22">
        <v>0</v>
      </c>
      <c r="G11" s="22">
        <v>0</v>
      </c>
      <c r="H11" s="22">
        <f t="shared" si="1"/>
        <v>0</v>
      </c>
    </row>
    <row r="12" spans="1:8" ht="20.399999999999999" x14ac:dyDescent="0.2">
      <c r="A12" s="40"/>
      <c r="B12" s="43" t="s">
        <v>26</v>
      </c>
      <c r="C12" s="22">
        <v>0</v>
      </c>
      <c r="D12" s="22">
        <v>0</v>
      </c>
      <c r="E12" s="22">
        <f t="shared" si="0"/>
        <v>0</v>
      </c>
      <c r="F12" s="22">
        <v>0</v>
      </c>
      <c r="G12" s="22">
        <v>0</v>
      </c>
      <c r="H12" s="22">
        <f t="shared" si="1"/>
        <v>0</v>
      </c>
    </row>
    <row r="13" spans="1:8" ht="20.399999999999999" x14ac:dyDescent="0.2">
      <c r="A13" s="40"/>
      <c r="B13" s="43" t="s">
        <v>27</v>
      </c>
      <c r="C13" s="22">
        <v>74469551</v>
      </c>
      <c r="D13" s="22">
        <v>14085000</v>
      </c>
      <c r="E13" s="22">
        <f t="shared" si="0"/>
        <v>88554551</v>
      </c>
      <c r="F13" s="22">
        <v>63386550.960000001</v>
      </c>
      <c r="G13" s="22">
        <v>63386550.960000001</v>
      </c>
      <c r="H13" s="22">
        <f t="shared" si="1"/>
        <v>-11083000.039999999</v>
      </c>
    </row>
    <row r="14" spans="1:8" x14ac:dyDescent="0.2">
      <c r="A14" s="33"/>
      <c r="B14" s="43" t="s">
        <v>6</v>
      </c>
      <c r="C14" s="22">
        <v>0</v>
      </c>
      <c r="D14" s="22">
        <v>0</v>
      </c>
      <c r="E14" s="22">
        <f t="shared" si="0"/>
        <v>0</v>
      </c>
      <c r="F14" s="22">
        <v>0</v>
      </c>
      <c r="G14" s="22">
        <v>0</v>
      </c>
      <c r="H14" s="22">
        <f t="shared" si="1"/>
        <v>0</v>
      </c>
    </row>
    <row r="15" spans="1:8" x14ac:dyDescent="0.2">
      <c r="A15" s="33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14</v>
      </c>
      <c r="C16" s="23">
        <f>SUM(C5:C14)</f>
        <v>110714415</v>
      </c>
      <c r="D16" s="23">
        <f t="shared" ref="D16:G16" si="2">SUM(D5:D14)</f>
        <v>14085000</v>
      </c>
      <c r="E16" s="23">
        <f t="shared" si="2"/>
        <v>124799415</v>
      </c>
      <c r="F16" s="23">
        <f t="shared" si="2"/>
        <v>91311029.299999997</v>
      </c>
      <c r="G16" s="11">
        <f t="shared" si="2"/>
        <v>91311029.299999997</v>
      </c>
      <c r="H16" s="12">
        <f>SUM(H5:H14)</f>
        <v>-19403385.700000003</v>
      </c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>
        <f>+H10</f>
        <v>952765.69</v>
      </c>
    </row>
    <row r="18" spans="1:8" x14ac:dyDescent="0.2">
      <c r="A18" s="58" t="s">
        <v>24</v>
      </c>
      <c r="B18" s="59"/>
      <c r="C18" s="48" t="s">
        <v>23</v>
      </c>
      <c r="D18" s="48"/>
      <c r="E18" s="48"/>
      <c r="F18" s="48"/>
      <c r="G18" s="48"/>
      <c r="H18" s="56" t="s">
        <v>20</v>
      </c>
    </row>
    <row r="19" spans="1:8" ht="20.399999999999999" x14ac:dyDescent="0.2">
      <c r="A19" s="60"/>
      <c r="B19" s="61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7"/>
    </row>
    <row r="20" spans="1:8" x14ac:dyDescent="0.2">
      <c r="A20" s="62"/>
      <c r="B20" s="63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>
        <f>SUM(C22:C29)</f>
        <v>110714415</v>
      </c>
      <c r="D21" s="24">
        <f t="shared" ref="D21:H21" si="3">SUM(D22:D29)</f>
        <v>14085000</v>
      </c>
      <c r="E21" s="24">
        <f t="shared" si="3"/>
        <v>124799415</v>
      </c>
      <c r="F21" s="24">
        <f t="shared" si="3"/>
        <v>91311029.299999997</v>
      </c>
      <c r="G21" s="24">
        <f t="shared" si="3"/>
        <v>91311029.299999997</v>
      </c>
      <c r="H21" s="24">
        <f t="shared" si="3"/>
        <v>-19403385.700000003</v>
      </c>
    </row>
    <row r="22" spans="1:8" x14ac:dyDescent="0.2">
      <c r="A22" s="16"/>
      <c r="B22" s="17" t="s">
        <v>0</v>
      </c>
      <c r="C22" s="25">
        <v>0</v>
      </c>
      <c r="D22" s="25">
        <v>0</v>
      </c>
      <c r="E22" s="25">
        <f>+C22+D22</f>
        <v>0</v>
      </c>
      <c r="F22" s="25">
        <v>0</v>
      </c>
      <c r="G22" s="25">
        <v>0</v>
      </c>
      <c r="H22" s="25">
        <f>+G22-C22</f>
        <v>0</v>
      </c>
    </row>
    <row r="23" spans="1:8" x14ac:dyDescent="0.2">
      <c r="A23" s="16"/>
      <c r="B23" s="17" t="s">
        <v>1</v>
      </c>
      <c r="C23" s="25">
        <v>0</v>
      </c>
      <c r="D23" s="25">
        <v>0</v>
      </c>
      <c r="E23" s="25">
        <f t="shared" ref="E23:E29" si="4">+C23+D23</f>
        <v>0</v>
      </c>
      <c r="F23" s="25">
        <v>0</v>
      </c>
      <c r="G23" s="25">
        <v>0</v>
      </c>
      <c r="H23" s="25">
        <f t="shared" ref="H23:H29" si="5">+G23-C23</f>
        <v>0</v>
      </c>
    </row>
    <row r="24" spans="1:8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</row>
    <row r="25" spans="1:8" x14ac:dyDescent="0.2">
      <c r="A25" s="16"/>
      <c r="B25" s="17" t="s">
        <v>3</v>
      </c>
      <c r="C25" s="25">
        <v>27504864</v>
      </c>
      <c r="D25" s="25">
        <v>0</v>
      </c>
      <c r="E25" s="25">
        <f t="shared" si="4"/>
        <v>27504864</v>
      </c>
      <c r="F25" s="25">
        <v>8656504.5800000001</v>
      </c>
      <c r="G25" s="25">
        <v>8656504.5800000001</v>
      </c>
      <c r="H25" s="25">
        <f t="shared" si="5"/>
        <v>-18848359.420000002</v>
      </c>
    </row>
    <row r="26" spans="1:8" ht="11.4" x14ac:dyDescent="0.2">
      <c r="A26" s="16"/>
      <c r="B26" s="17" t="s">
        <v>29</v>
      </c>
      <c r="C26" s="25">
        <v>8620000</v>
      </c>
      <c r="D26" s="25">
        <v>0</v>
      </c>
      <c r="E26" s="25">
        <f t="shared" si="4"/>
        <v>8620000</v>
      </c>
      <c r="F26" s="25">
        <v>18195208.07</v>
      </c>
      <c r="G26" s="25">
        <v>18195208.07</v>
      </c>
      <c r="H26" s="25">
        <f t="shared" si="5"/>
        <v>9575208.0700000003</v>
      </c>
    </row>
    <row r="27" spans="1:8" ht="11.4" x14ac:dyDescent="0.2">
      <c r="A27" s="16"/>
      <c r="B27" s="17" t="s">
        <v>30</v>
      </c>
      <c r="C27" s="25">
        <v>120000</v>
      </c>
      <c r="D27" s="25">
        <v>0</v>
      </c>
      <c r="E27" s="25">
        <f t="shared" si="4"/>
        <v>120000</v>
      </c>
      <c r="F27" s="25">
        <v>1072765.69</v>
      </c>
      <c r="G27" s="25">
        <v>1072765.69</v>
      </c>
      <c r="H27" s="25">
        <f t="shared" si="5"/>
        <v>952765.69</v>
      </c>
    </row>
    <row r="28" spans="1:8" ht="20.399999999999999" x14ac:dyDescent="0.2">
      <c r="A28" s="16"/>
      <c r="B28" s="17" t="s">
        <v>31</v>
      </c>
      <c r="C28" s="25">
        <v>0</v>
      </c>
      <c r="D28" s="25">
        <v>0</v>
      </c>
      <c r="E28" s="25">
        <f t="shared" si="4"/>
        <v>0</v>
      </c>
      <c r="F28" s="25">
        <v>0</v>
      </c>
      <c r="G28" s="25">
        <v>0</v>
      </c>
      <c r="H28" s="25">
        <f>+G28-C28</f>
        <v>0</v>
      </c>
    </row>
    <row r="29" spans="1:8" ht="20.399999999999999" x14ac:dyDescent="0.2">
      <c r="A29" s="16"/>
      <c r="B29" s="17" t="s">
        <v>27</v>
      </c>
      <c r="C29" s="25">
        <v>74469551</v>
      </c>
      <c r="D29" s="25">
        <v>14085000</v>
      </c>
      <c r="E29" s="25">
        <f t="shared" si="4"/>
        <v>88554551</v>
      </c>
      <c r="F29" s="25">
        <v>63386550.960000001</v>
      </c>
      <c r="G29" s="25">
        <v>63386550.960000001</v>
      </c>
      <c r="H29" s="25">
        <f t="shared" si="5"/>
        <v>-11083000.039999999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>
        <f>SUM(C32:C35)</f>
        <v>0</v>
      </c>
      <c r="D31" s="26">
        <f t="shared" ref="D31:G31" si="6">SUM(D32:D35)</f>
        <v>0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/>
    </row>
    <row r="32" spans="1:8" x14ac:dyDescent="0.2">
      <c r="A32" s="16"/>
      <c r="B32" s="17" t="s">
        <v>1</v>
      </c>
      <c r="C32" s="25">
        <v>0</v>
      </c>
      <c r="D32" s="25">
        <v>0</v>
      </c>
      <c r="E32" s="25">
        <f>+C32+D32</f>
        <v>0</v>
      </c>
      <c r="F32" s="25">
        <v>0</v>
      </c>
      <c r="G32" s="25">
        <v>0</v>
      </c>
      <c r="H32" s="25">
        <f t="shared" ref="H32:H35" si="7">+G32-C32</f>
        <v>0</v>
      </c>
    </row>
    <row r="33" spans="1:8" ht="11.4" x14ac:dyDescent="0.2">
      <c r="A33" s="16"/>
      <c r="B33" s="17" t="s">
        <v>32</v>
      </c>
      <c r="C33" s="25">
        <v>0</v>
      </c>
      <c r="D33" s="25">
        <v>0</v>
      </c>
      <c r="E33" s="25">
        <f t="shared" ref="E33:E35" si="8">+C33+D33</f>
        <v>0</v>
      </c>
      <c r="F33" s="25">
        <v>0</v>
      </c>
      <c r="G33" s="25">
        <v>0</v>
      </c>
      <c r="H33" s="25">
        <f t="shared" si="7"/>
        <v>0</v>
      </c>
    </row>
    <row r="34" spans="1:8" ht="11.4" x14ac:dyDescent="0.2">
      <c r="A34" s="16"/>
      <c r="B34" s="17" t="s">
        <v>33</v>
      </c>
      <c r="C34" s="25">
        <v>0</v>
      </c>
      <c r="D34" s="25">
        <v>0</v>
      </c>
      <c r="E34" s="25">
        <f t="shared" si="8"/>
        <v>0</v>
      </c>
      <c r="F34" s="25">
        <v>0</v>
      </c>
      <c r="G34" s="25">
        <v>0</v>
      </c>
      <c r="H34" s="25">
        <f t="shared" si="7"/>
        <v>0</v>
      </c>
    </row>
    <row r="35" spans="1:8" ht="20.399999999999999" x14ac:dyDescent="0.2">
      <c r="A35" s="16"/>
      <c r="B35" s="17" t="s">
        <v>27</v>
      </c>
      <c r="C35" s="25">
        <v>0</v>
      </c>
      <c r="D35" s="25">
        <v>0</v>
      </c>
      <c r="E35" s="25">
        <f t="shared" si="8"/>
        <v>0</v>
      </c>
      <c r="F35" s="25">
        <v>0</v>
      </c>
      <c r="G35" s="25">
        <v>0</v>
      </c>
      <c r="H35" s="25">
        <f t="shared" si="7"/>
        <v>0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>
        <f>SUM(C38)</f>
        <v>0</v>
      </c>
      <c r="D37" s="26">
        <f t="shared" ref="D37:G37" si="9">SUM(D38)</f>
        <v>0</v>
      </c>
      <c r="E37" s="26">
        <f t="shared" si="9"/>
        <v>0</v>
      </c>
      <c r="F37" s="26">
        <f t="shared" si="9"/>
        <v>0</v>
      </c>
      <c r="G37" s="26">
        <f t="shared" si="9"/>
        <v>0</v>
      </c>
      <c r="H37" s="26"/>
    </row>
    <row r="38" spans="1:8" x14ac:dyDescent="0.2">
      <c r="A38" s="14"/>
      <c r="B38" s="17" t="s">
        <v>6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f t="shared" ref="H38" si="10">+G38-C38</f>
        <v>0</v>
      </c>
    </row>
    <row r="39" spans="1:8" x14ac:dyDescent="0.2">
      <c r="A39" s="19"/>
      <c r="B39" s="20" t="s">
        <v>14</v>
      </c>
      <c r="C39" s="23">
        <f>+C21+C31+C37</f>
        <v>110714415</v>
      </c>
      <c r="D39" s="23">
        <f t="shared" ref="D39:H39" si="11">+D21+D31+D37</f>
        <v>14085000</v>
      </c>
      <c r="E39" s="23">
        <f t="shared" si="11"/>
        <v>124799415</v>
      </c>
      <c r="F39" s="23">
        <f t="shared" si="11"/>
        <v>91311029.299999997</v>
      </c>
      <c r="G39" s="23">
        <f t="shared" si="11"/>
        <v>91311029.299999997</v>
      </c>
      <c r="H39" s="12">
        <f t="shared" si="11"/>
        <v>-19403385.700000003</v>
      </c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>
        <f>+H27</f>
        <v>952765.69</v>
      </c>
    </row>
    <row r="42" spans="1:8" ht="21.6" x14ac:dyDescent="0.2">
      <c r="B42" s="38" t="s">
        <v>35</v>
      </c>
    </row>
    <row r="43" spans="1:8" ht="11.4" x14ac:dyDescent="0.2">
      <c r="B43" s="39" t="s">
        <v>36</v>
      </c>
    </row>
    <row r="44" spans="1:8" ht="30.75" customHeight="1" x14ac:dyDescent="0.2">
      <c r="B44" s="46" t="s">
        <v>37</v>
      </c>
      <c r="C44" s="46"/>
      <c r="D44" s="46"/>
      <c r="E44" s="46"/>
      <c r="F44" s="46"/>
      <c r="G44" s="46"/>
      <c r="H44" s="46"/>
    </row>
    <row r="45" spans="1:8" x14ac:dyDescent="0.2">
      <c r="B45" s="2" t="s">
        <v>38</v>
      </c>
    </row>
    <row r="49" spans="3:8" x14ac:dyDescent="0.2">
      <c r="C49" s="64" t="s">
        <v>39</v>
      </c>
      <c r="D49" s="64"/>
      <c r="F49" s="64" t="s">
        <v>39</v>
      </c>
      <c r="G49" s="64"/>
    </row>
    <row r="50" spans="3:8" x14ac:dyDescent="0.2">
      <c r="C50" s="64" t="s">
        <v>42</v>
      </c>
      <c r="D50" s="64"/>
      <c r="F50" s="64" t="s">
        <v>40</v>
      </c>
      <c r="G50" s="64"/>
    </row>
    <row r="51" spans="3:8" x14ac:dyDescent="0.2">
      <c r="C51" s="64" t="s">
        <v>43</v>
      </c>
      <c r="D51" s="64"/>
      <c r="F51" s="64" t="s">
        <v>41</v>
      </c>
      <c r="G51" s="64"/>
    </row>
    <row r="54" spans="3:8" x14ac:dyDescent="0.2">
      <c r="C54" s="45"/>
      <c r="D54" s="45"/>
      <c r="E54" s="45"/>
      <c r="F54" s="45"/>
      <c r="G54" s="45"/>
      <c r="H54" s="45"/>
    </row>
  </sheetData>
  <sheetProtection formatCells="0" formatColumns="0" formatRows="0" insertRows="0" autoFilter="0"/>
  <mergeCells count="14">
    <mergeCell ref="C49:D49"/>
    <mergeCell ref="C50:D50"/>
    <mergeCell ref="C51:D51"/>
    <mergeCell ref="F49:G49"/>
    <mergeCell ref="F50:G50"/>
    <mergeCell ref="F51:G51"/>
    <mergeCell ref="B44:H44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55118110236220474" bottom="0.55118110236220474" header="0.31496062992125984" footer="0.31496062992125984"/>
  <pageSetup scale="80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2021-01-21T19:20:15Z</cp:lastPrinted>
  <dcterms:created xsi:type="dcterms:W3CDTF">2012-12-11T20:48:19Z</dcterms:created>
  <dcterms:modified xsi:type="dcterms:W3CDTF">2021-01-21T19:20:18Z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